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384" windowHeight="5652" activeTab="1"/>
  </bookViews>
  <sheets>
    <sheet name="Grading form" sheetId="2" r:id="rId1"/>
    <sheet name="Criteria" sheetId="1" r:id="rId2"/>
    <sheet name="Sheet4" sheetId="4" state="hidden" r:id="rId3"/>
    <sheet name="Sheet5" sheetId="5" state="hidden" r:id="rId4"/>
  </sheets>
  <definedNames>
    <definedName name="_xlnm.Print_Area" localSheetId="0">'Grading form'!$A$1:$F$30</definedName>
  </definedNames>
  <calcPr calcId="144525"/>
</workbook>
</file>

<file path=xl/sharedStrings.xml><?xml version="1.0" encoding="utf-8"?>
<sst xmlns="http://schemas.openxmlformats.org/spreadsheetml/2006/main" count="222">
  <si>
    <t>Australian Taekwondo Chungdokwan Grading Application Form</t>
  </si>
  <si>
    <t>Please complete the below information, print and sign the form and give it to your instructor.</t>
  </si>
  <si>
    <t>Class you attend most regularly</t>
  </si>
  <si>
    <t>North Sydney Girls High</t>
  </si>
  <si>
    <t>Full Name</t>
  </si>
  <si>
    <t>Membership number
(on the back of your attendance card)</t>
  </si>
  <si>
    <t>Date of Birth</t>
  </si>
  <si>
    <t>Submission date of grading application</t>
  </si>
  <si>
    <t>Present Grade</t>
  </si>
  <si>
    <t>Yellow Belt (8th kup)</t>
  </si>
  <si>
    <t>Date of last promotion</t>
  </si>
  <si>
    <t>Number of competitions entered</t>
  </si>
  <si>
    <t>Name of instructor</t>
  </si>
  <si>
    <t>I hereby submit the application together with the fee for a test conducted by the examiner(s).</t>
  </si>
  <si>
    <t>I certify that the above statements are true</t>
  </si>
  <si>
    <t>Signature of instructor</t>
  </si>
  <si>
    <t>Signature of applicant</t>
  </si>
  <si>
    <t>Instructor to complete</t>
  </si>
  <si>
    <t>Time since last grading (months)</t>
  </si>
  <si>
    <t>Target number of classes</t>
  </si>
  <si>
    <t>Actual number of classes (since last grading)</t>
  </si>
  <si>
    <t>Examiner use only:</t>
  </si>
  <si>
    <t>Basic Moves</t>
  </si>
  <si>
    <t>Patterns</t>
  </si>
  <si>
    <t>Sparring</t>
  </si>
  <si>
    <t>Power</t>
  </si>
  <si>
    <t>Self Defence (One step sparring and grabs)</t>
  </si>
  <si>
    <t>Competitions entered</t>
  </si>
  <si>
    <t>Comments</t>
  </si>
  <si>
    <t>Result</t>
  </si>
  <si>
    <t>Examiner's signature</t>
  </si>
  <si>
    <t>v2
I am____</t>
  </si>
  <si>
    <t>​Required Kicks</t>
  </si>
  <si>
    <t>​Required Patterns</t>
  </si>
  <si>
    <t>​One step sparring/ grabs</t>
  </si>
  <si>
    <t>​Required breaks (# of boards/tiles can vary due to age, weight etc)</t>
  </si>
  <si>
    <t>Cumulative competition experience (sparring or poomsae)</t>
  </si>
  <si>
    <t>Min. time since last grading</t>
  </si>
  <si>
    <t>Recommended number of classes</t>
  </si>
  <si>
    <t>White belt to yellow tip (people usually skip this and do the white belt to yellow belt grading)</t>
  </si>
  <si>
    <t>Front kick, side kick</t>
  </si>
  <si>
    <t>Right hand pattern, Left hand pattern</t>
  </si>
  <si>
    <t>White belt to Yellow</t>
  </si>
  <si>
    <t>Front kick, side kick turning kick</t>
  </si>
  <si>
    <t>Right hand</t>
  </si>
  <si>
    <t>Left hand</t>
  </si>
  <si>
    <t>Chon ji</t>
  </si>
  <si>
    <t>Tuesday and Thursday students Taeguk 1 and chonji</t>
  </si>
  <si>
    <t>NSGHS students: 
Right hand
Left hand
Chonji</t>
  </si>
  <si>
    <t>Yellow to Green tip</t>
  </si>
  <si>
    <t>Above +</t>
  </si>
  <si>
    <t>​</t>
  </si>
  <si>
    <t>3 months</t>
  </si>
  <si>
    <t>Axe kick, crescent kick, back kick, reverse turning kick</t>
  </si>
  <si>
    <t>chonji, Dan gun (yellow belt pattern)</t>
  </si>
  <si>
    <t>Tuesday and Thursday students: Taeguk 1 and Chonji</t>
  </si>
  <si>
    <t>NSGHS students:
Dan gun
Taeguk 1
Chonji</t>
  </si>
  <si>
    <t>Green tip to Green</t>
  </si>
  <si>
    <t>As above</t>
  </si>
  <si>
    <t>Dan gun, Do San (green tip)</t>
  </si>
  <si>
    <t>at least 3</t>
  </si>
  <si>
    <t>Yes</t>
  </si>
  <si>
    <t>Tuesday and Thursday students Taeguk 1 and 2</t>
  </si>
  <si>
    <t>NSGHS students:
Dan gun, Do San
Taeguk 1 and 2</t>
  </si>
  <si>
    <t>Green to Blue tip</t>
  </si>
  <si>
    <t>​As above</t>
  </si>
  <si>
    <t>Dan gun, Won Ho (green) </t>
  </si>
  <si>
    <t>Tuesday and Thursday students taeguk 2 and 3</t>
  </si>
  <si>
    <t>NSGHS students:
Do San, Won Ho
Taeguk 2 and 3</t>
  </si>
  <si>
    <t>Blue tip to Blue</t>
  </si>
  <si>
    <t>Won ho, Yul Gok (blue tip) </t>
  </si>
  <si>
    <t>at least 4</t>
  </si>
  <si>
    <t>At least 1 competition (sparring and/or poomsae)</t>
  </si>
  <si>
    <t>​3 months</t>
  </si>
  <si>
    <t>Tuesday and Thursday students Taeguk 3 and 4</t>
  </si>
  <si>
    <t>NSGHS students:
Won Ho, Yul Gok
Taeguk 3 and 4</t>
  </si>
  <si>
    <t>Blue to Red tip</t>
  </si>
  <si>
    <t>Yul gok
Jung Geun (blue)</t>
  </si>
  <si>
    <t>Tuesday and Thursday students Taeguk 4 and 5</t>
  </si>
  <si>
    <t>NSGHS students:
Yul gok, Jung Geun
Taeguk 4 and 5</t>
  </si>
  <si>
    <t>Red tip to Red</t>
  </si>
  <si>
    <t>Jung Geun, Toi Gye (red tip)</t>
  </si>
  <si>
    <t>at least 5</t>
  </si>
  <si>
    <t>+ crescent kick , spinning turning kick (tornado kick)</t>
  </si>
  <si>
    <t>Tuesday and Thursday students Taeguk 5 and 6</t>
  </si>
  <si>
    <t>NSGHS students
Jung Geun, Toi Gye
Taeguk 5 and 6</t>
  </si>
  <si>
    <t>​Red to black tip</t>
  </si>
  <si>
    <t>Toi Gye, Hwarang (red belt)</t>
  </si>
  <si>
    <t>​At least 2 competitions (sparring and/or poomsae)</t>
  </si>
  <si>
    <t>Tuesday and Thursday students Taeguk 6 and 7</t>
  </si>
  <si>
    <t>NSGHS students
Toi Gye, Hwarang
Taeguk 6 and 7</t>
  </si>
  <si>
    <t>Black tip to Cho dan bo (Black belt)</t>
  </si>
  <si>
    <t>Hwarang, Choong moo (black tip)</t>
  </si>
  <si>
    <t>at least 6</t>
  </si>
  <si>
    <t>Taeguk 1-4</t>
  </si>
  <si>
    <t>Tuesday and Thursday students Taeguk 7 and 8 and yellow belt through to blue tip</t>
  </si>
  <si>
    <t>Cho dan bo to 1st Dan</t>
  </si>
  <si>
    <t>All previous patterns</t>
  </si>
  <si>
    <t>Flying side kick (3 people)</t>
  </si>
  <si>
    <t>6 months</t>
  </si>
  <si>
    <t>Jung Geun</t>
  </si>
  <si>
    <t>Turning kick 1 inch board</t>
  </si>
  <si>
    <t>Toi Gye</t>
  </si>
  <si>
    <t>Side kick 1 inch board (1")</t>
  </si>
  <si>
    <t>Koryo</t>
  </si>
  <si>
    <t>Tiles </t>
  </si>
  <si>
    <t>(Previous patterns drawn at random)</t>
  </si>
  <si>
    <t>1st dan to 2nd dan</t>
  </si>
  <si>
    <t>Kwang Gae</t>
  </si>
  <si>
    <t>​1v1</t>
  </si>
  <si>
    <t>Head high jumping kick (your choice)</t>
  </si>
  <si>
    <t>At least 3</t>
  </si>
  <si>
    <t>1 year</t>
  </si>
  <si>
    <t>Po Eun </t>
  </si>
  <si>
    <t>2v1</t>
  </si>
  <si>
    <t>Flying side kick (3+ people)</t>
  </si>
  <si>
    <t>Taeguk 5 to Koryo</t>
  </si>
  <si>
    <t>Turning kick 2”</t>
  </si>
  <si>
    <t>Side kick 2”</t>
  </si>
  <si>
    <t>Tiles</t>
  </si>
  <si>
    <t>2nd dan to 3rd dan</t>
  </si>
  <si>
    <t>All previous patterns +</t>
  </si>
  <si>
    <t>1v1</t>
  </si>
  <si>
    <t>Double air break (your choice)</t>
  </si>
  <si>
    <t>2 years</t>
  </si>
  <si>
    <t>Gae bek</t>
  </si>
  <si>
    <t>At least 2v1</t>
  </si>
  <si>
    <t>Yoo Sin</t>
  </si>
  <si>
    <t>Turning kick (at least 2”. TBC by examiner)</t>
  </si>
  <si>
    <t>Keumgang</t>
  </si>
  <si>
    <t>Side kick (at least 2”. TBC by examiner)</t>
  </si>
  <si>
    <t>3rd dan to 4th dan</t>
  </si>
  <si>
    <t>At least double air break ( # TBC by examiner)</t>
  </si>
  <si>
    <t>At least 4 competitions (sparring or poomsae)</t>
  </si>
  <si>
    <t>3 years</t>
  </si>
  <si>
    <t>Choong jang</t>
  </si>
  <si>
    <t>Ul Ji</t>
  </si>
  <si>
    <t>Taebaek</t>
  </si>
  <si>
    <t>4th - 5th dan</t>
  </si>
  <si>
    <t>​At least double air break ( # TBC by examiner)</t>
  </si>
  <si>
    <t>4 years</t>
  </si>
  <si>
    <t>Pyongwon</t>
  </si>
  <si>
    <t>Sipjin. </t>
  </si>
  <si>
    <t>Current grade</t>
  </si>
  <si>
    <t>Tuesday/Thursday patters</t>
  </si>
  <si>
    <t>nsghs patterns</t>
  </si>
  <si>
    <t>White belt (10th kup)</t>
  </si>
  <si>
    <t>Front Kick
Turning Kick
Side Kick</t>
  </si>
  <si>
    <t>Right hand pattern
Left hand pattern
Chon ji</t>
  </si>
  <si>
    <t>Chonji
Taeguk 1</t>
  </si>
  <si>
    <t xml:space="preserve">Right hand pattern
Left hand pattern
Chonji
</t>
  </si>
  <si>
    <t>N/A</t>
  </si>
  <si>
    <t>Yellow Tip (9th kup)</t>
  </si>
  <si>
    <t>Right hand pattern
Left hand pattern
Chonji
Taeguk 1</t>
  </si>
  <si>
    <t>Front Kick
Turning Kick
Side Kick
Axe Kick
Back Kick
Reverse Turning Kick</t>
  </si>
  <si>
    <t>Chon ji
Dan gun (yellow belt pattern)</t>
  </si>
  <si>
    <t>Taeguk 1 
Chon Ji</t>
  </si>
  <si>
    <t xml:space="preserve">Dan gun (yellow belt pattern)
Chon ji
Taeguk 1
</t>
  </si>
  <si>
    <t>Green Tip (7th kup)</t>
  </si>
  <si>
    <t xml:space="preserve">Dan gun (yellow belt pattern)
Do San (green tip)
</t>
  </si>
  <si>
    <t>Taeguk 1 
Taeguk 2</t>
  </si>
  <si>
    <t>Dan gun (yellow belt pattern)
Do San (green tip)
Taeguk 1 
Taeguk 2</t>
  </si>
  <si>
    <t>Green Belt (6th kup)</t>
  </si>
  <si>
    <t>Front Kick
Turning Kick
Side Kick
Axe Kick
Crescent Kick
Back Kick
Reverse Turning Kick</t>
  </si>
  <si>
    <t>Do San (green tip)
Won Ho (green belt) </t>
  </si>
  <si>
    <t>Taeguk 2
Taeguk 3</t>
  </si>
  <si>
    <t>Do San (green tip)
Won Ho (green belt) 
Taeguk 2
Taeguk 3</t>
  </si>
  <si>
    <t>Blue Tip (5th kup)</t>
  </si>
  <si>
    <t>Won ho (green belt)
Yul Gok (blue tip) </t>
  </si>
  <si>
    <t>Taeguk 3 
Taeguk 4</t>
  </si>
  <si>
    <t>Won ho (green belt)
Yul Gok (blue tip) 
Taeguk 3 
Taeguk 4</t>
  </si>
  <si>
    <t>At least 4</t>
  </si>
  <si>
    <t>Blue Belt (4th kup)</t>
  </si>
  <si>
    <t>Yul gok (blue tip)
Jung Geun (blue)</t>
  </si>
  <si>
    <t>Taeguk 4 
Taeguk 5</t>
  </si>
  <si>
    <t>Yul gok (blue tip)
Jung Geun (blue)
Taeguk 4 
Taeguk 5</t>
  </si>
  <si>
    <t>Red Tip (3rd kup)</t>
  </si>
  <si>
    <t>Front Kick
Turning Kick
Side Kick
Axe Kick
Crescent Kick
Back Kick
Reverse Turning Kick
Spinning Turning Kick</t>
  </si>
  <si>
    <t>Jung Geun (Blue belt)
Toi Gye (red tip)</t>
  </si>
  <si>
    <t>Taeguk 5 
Taeguk 6</t>
  </si>
  <si>
    <t>Jung Geun (blue belt)
Toi Gye (red tip)
Taeguk 5 
Taeguk 6</t>
  </si>
  <si>
    <t>At least 5</t>
  </si>
  <si>
    <t>Red Belt (2nd kup)</t>
  </si>
  <si>
    <t>Toi Gye (red tip)
Hwarang (red belt)
Taeguk 1
Taeguk 2</t>
  </si>
  <si>
    <t>Taeguk 6 
Taeguk 7
Dan gun (yellow belt pattern)
Do San (green tip)</t>
  </si>
  <si>
    <t>Toi Gye (red tip)
Hwarang (red belt)
Taeguk 6 
Taeguk 7</t>
  </si>
  <si>
    <t>Black tip (1st kup)</t>
  </si>
  <si>
    <t>Hwarang
Choong moo (black tip)
Taeguk 1 to
Taeguk 4</t>
  </si>
  <si>
    <t>Taeguk 7
Taeguk 8
Yellow belt - blue tip</t>
  </si>
  <si>
    <t>Hwarang (red belt)
Choong moo (black tip)
Taeguk 7
Taeguk 8</t>
  </si>
  <si>
    <t>At least 6</t>
  </si>
  <si>
    <t>Black Belt (Cho dan)</t>
  </si>
  <si>
    <t>Randomly chosen pattern 1
Randomly chosen pattern 2
Jung Geun (Blue belt)
Toi Gye (Red Tip)
Koryo</t>
  </si>
  <si>
    <t xml:space="preserve">Randomly chosen pattern 1
Randomly chosen pattern 2
Jung Geun (Blue belt)
Toi Gye (Red Tip)
Koryo
</t>
  </si>
  <si>
    <t>Flying side kick (3 people)
Side kick 1 inch board (1")
Turning kick 1 inch board (1")
Tiles</t>
  </si>
  <si>
    <t>1st Dan/poom</t>
  </si>
  <si>
    <t xml:space="preserve">Kwang Gae (Black Belt)
Po Eun (1st dan)
Taeguk 5 to Koryo
</t>
  </si>
  <si>
    <t>1vs1
2vs1</t>
  </si>
  <si>
    <t>Head high jumping kick (your choice of kick)
Flying side kick (3 people)
Side kick 2 inch board (2")
Turning kick 2 inch board (2")
Tiles</t>
  </si>
  <si>
    <t>2nd Dan/poom</t>
  </si>
  <si>
    <t xml:space="preserve">Randomly chosen pattern 1
Randomly chosen pattern 2
Randomly chosen pattern 3
Randomly chosen pattern 4
Gae bek
Yoo Sin
Keumgang
</t>
  </si>
  <si>
    <t xml:space="preserve">Randomly chosen pattern 1
Randomly chosen pattern 2
Randomly chosen pattern 3
Randomly chosen pattern 4
Gae bek (Second dan 1)
Yoo Sin (Second dan 2)
Keumgang
(Previous patterns drawn at random)
</t>
  </si>
  <si>
    <t>1vs1
At least 2vs1</t>
  </si>
  <si>
    <t>Double air break (your choice of kick)
Flying side kick (3 people)
Side kick at least 2 inch board (2")
Turning kick at least 2 inch board (2")
Tiles</t>
  </si>
  <si>
    <t>3rd Dan/poom</t>
  </si>
  <si>
    <t>Randomly chosen pattern 1
Randomly chosen pattern 2
Randomly chosen pattern 3
Randomly chosen pattern 4
Randomly chosen pattern 5
Randomly chosen pattern 6
Randomly chosen pattern 7
Randomly chosen pattern 8
Choong jang (3rd dan 1)
Ul Ji (3rd dan 2)
Taebaek</t>
  </si>
  <si>
    <t>At least double air break (your choice of kick)
Flying side kick (3 people)
Side kick at least 2 inch board (2")
Turning kick at least 2 inch board (2")
Tiles</t>
  </si>
  <si>
    <t>4th Dan</t>
  </si>
  <si>
    <t>Randomly chosen pattern 1
Randomly chosen pattern 2
Randomly chosen pattern 3
Randomly chosen pattern 4
Randomly chosen pattern 5
Randomly chosen pattern 6
Randomly chosen pattern 7
Randomly chosen pattern 8
Randomly chosen pattern 9
Randomly chosen pattern 10
Pyongwon
Sipjin</t>
  </si>
  <si>
    <t>Dan gun (yellow belt pattern)</t>
  </si>
  <si>
    <t>Do San (green tip)</t>
  </si>
  <si>
    <t>Won Ho (green belt) </t>
  </si>
  <si>
    <t>Yul Gok (blue tip) </t>
  </si>
  <si>
    <t>Beacon Hill</t>
  </si>
  <si>
    <t>Chatswood Tuesday</t>
  </si>
  <si>
    <t>Chatswood Thursday</t>
  </si>
  <si>
    <t>Chatswood Saturday</t>
  </si>
  <si>
    <t>Lindfield</t>
  </si>
  <si>
    <t>Manly</t>
  </si>
  <si>
    <t>Mosman</t>
  </si>
  <si>
    <t>North Sydney Girls High/North Sydney Boys High</t>
  </si>
  <si>
    <t>Willoughby</t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</si>
</sst>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  <numFmt numFmtId="178" formatCode="d/mmm/yyyy;@"/>
    <numFmt numFmtId="179" formatCode="0.0_ "/>
  </numFmts>
  <fonts count="27">
    <font>
      <sz val="12"/>
      <color theme="1"/>
      <name val="Calibri"/>
      <charset val="134"/>
      <scheme val="minor"/>
    </font>
    <font>
      <sz val="12"/>
      <color theme="0"/>
      <name val="Calibri"/>
      <charset val="134"/>
      <scheme val="minor"/>
    </font>
    <font>
      <b/>
      <sz val="20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sz val="16"/>
      <color theme="1"/>
      <name val="Calibri"/>
      <charset val="134"/>
      <scheme val="minor"/>
    </font>
    <font>
      <sz val="13"/>
      <color theme="1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4" fillId="16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8" borderId="11" applyNumberFormat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18" borderId="13" applyNumberFormat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4" fillId="11" borderId="17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1" borderId="13" applyNumberFormat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3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3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1" fillId="7" borderId="1" xfId="0" applyFont="1" applyFill="1" applyBorder="1" applyAlignment="1">
      <alignment vertical="center" wrapText="1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6" borderId="1" xfId="0" applyFill="1" applyBorder="1">
      <alignment vertical="center"/>
    </xf>
    <xf numFmtId="0" fontId="1" fillId="7" borderId="1" xfId="0" applyFont="1" applyFill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17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" xfId="0" applyBorder="1" applyAlignment="1" quotePrefix="1">
      <alignment vertical="center" wrapText="1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294640</xdr:colOff>
      <xdr:row>0</xdr:row>
      <xdr:rowOff>96520</xdr:rowOff>
    </xdr:from>
    <xdr:to>
      <xdr:col>0</xdr:col>
      <xdr:colOff>1390015</xdr:colOff>
      <xdr:row>1</xdr:row>
      <xdr:rowOff>388620</xdr:rowOff>
    </xdr:to>
    <xdr:pic>
      <xdr:nvPicPr>
        <xdr:cNvPr id="3" name="Picture 2" descr="AU CDK Round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4640" y="96520"/>
          <a:ext cx="1095375" cy="1092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showGridLines="0" view="pageBreakPreview" zoomScale="60" zoomScaleNormal="100" zoomScaleSheetLayoutView="60" topLeftCell="A4" workbookViewId="0">
      <selection activeCell="C4" sqref="C4:D4"/>
    </sheetView>
  </sheetViews>
  <sheetFormatPr defaultColWidth="8.75" defaultRowHeight="15.6" outlineLevelCol="5"/>
  <cols>
    <col min="1" max="1" width="19.725" style="1" customWidth="1"/>
    <col min="2" max="2" width="35.2666666666667" style="1" customWidth="1"/>
    <col min="3" max="3" width="22.5666666666667" style="1" customWidth="1"/>
    <col min="4" max="4" width="24.2916666666667" style="1" customWidth="1"/>
    <col min="5" max="6" width="19.725" style="1" customWidth="1"/>
  </cols>
  <sheetData>
    <row r="1" ht="63" customHeight="1" spans="2:6">
      <c r="B1" s="17" t="s">
        <v>0</v>
      </c>
      <c r="C1" s="17"/>
      <c r="D1" s="17"/>
      <c r="E1" s="17"/>
      <c r="F1" s="18"/>
    </row>
    <row r="2" ht="42.95" customHeight="1" spans="2:6">
      <c r="B2" s="17"/>
      <c r="C2" s="17"/>
      <c r="D2" s="17"/>
      <c r="E2" s="17"/>
      <c r="F2" s="18"/>
    </row>
    <row r="3" ht="42.95" customHeight="1" spans="1:6">
      <c r="A3" s="19" t="s">
        <v>1</v>
      </c>
      <c r="B3" s="19"/>
      <c r="C3" s="19"/>
      <c r="D3" s="19"/>
      <c r="E3" s="17"/>
      <c r="F3" s="18"/>
    </row>
    <row r="4" ht="23.4" spans="1:6">
      <c r="A4" s="20" t="s">
        <v>2</v>
      </c>
      <c r="B4" s="20"/>
      <c r="C4" s="21" t="s">
        <v>3</v>
      </c>
      <c r="D4" s="21"/>
      <c r="E4" s="22"/>
      <c r="F4" s="22"/>
    </row>
    <row r="5" ht="23.4" spans="1:6">
      <c r="A5" s="20" t="s">
        <v>4</v>
      </c>
      <c r="B5" s="20"/>
      <c r="C5" s="21"/>
      <c r="D5" s="21"/>
      <c r="E5" s="22"/>
      <c r="F5" s="22"/>
    </row>
    <row r="6" ht="45" customHeight="1" spans="1:6">
      <c r="A6" s="20" t="s">
        <v>5</v>
      </c>
      <c r="B6" s="20"/>
      <c r="C6" s="21" t="str">
        <f>IF(C4="north sydney girls high","n/a",)</f>
        <v>n/a</v>
      </c>
      <c r="D6" s="21"/>
      <c r="E6" s="22"/>
      <c r="F6" s="22"/>
    </row>
    <row r="7" ht="23.4" spans="1:6">
      <c r="A7" s="20" t="s">
        <v>6</v>
      </c>
      <c r="B7" s="20"/>
      <c r="C7" s="21"/>
      <c r="D7" s="21"/>
      <c r="E7" s="22"/>
      <c r="F7" s="22"/>
    </row>
    <row r="8" ht="23.4" spans="1:6">
      <c r="A8" s="20" t="s">
        <v>7</v>
      </c>
      <c r="B8" s="20"/>
      <c r="C8" s="21"/>
      <c r="D8" s="21"/>
      <c r="E8" s="22"/>
      <c r="F8" s="22"/>
    </row>
    <row r="9" ht="23.4" spans="1:6">
      <c r="A9" s="20" t="s">
        <v>8</v>
      </c>
      <c r="B9" s="20"/>
      <c r="C9" s="21" t="s">
        <v>9</v>
      </c>
      <c r="D9" s="21"/>
      <c r="E9" s="22"/>
      <c r="F9" s="22"/>
    </row>
    <row r="10" ht="23.4" spans="1:6">
      <c r="A10" s="20" t="s">
        <v>10</v>
      </c>
      <c r="B10" s="20"/>
      <c r="C10" s="23"/>
      <c r="D10" s="23"/>
      <c r="E10" s="22"/>
      <c r="F10" s="22"/>
    </row>
    <row r="11" ht="23.4" spans="1:6">
      <c r="A11" s="20" t="s">
        <v>11</v>
      </c>
      <c r="B11" s="20"/>
      <c r="C11" s="21">
        <v>0</v>
      </c>
      <c r="D11" s="21"/>
      <c r="E11" s="22"/>
      <c r="F11" s="22"/>
    </row>
    <row r="12" ht="23.4" spans="1:6">
      <c r="A12" s="24" t="s">
        <v>12</v>
      </c>
      <c r="B12" s="24"/>
      <c r="C12" s="21" t="str">
        <f>IF(C4="North Sydney Girls High","ZiChuan Lim/Andy Pham",IF(C4="Mosman","Stephen Suh",IF(C4="Beacon Hill","Stephen Suh",IF(C4="Manly","Stephen Suh",IF(C4="Chatswood Tuesday","Sydney Yang",IF(C4="Chatswood Saturday","Stephen Suh/ZiChuan Lim","ZiChuan Lim"))))))</f>
        <v>ZiChuan Lim/Andy Pham</v>
      </c>
      <c r="D12" s="21"/>
      <c r="E12" s="22"/>
      <c r="F12" s="22"/>
    </row>
    <row r="13" ht="18" spans="1:6">
      <c r="A13" s="22"/>
      <c r="B13" s="22"/>
      <c r="C13" s="22"/>
      <c r="D13" s="22"/>
      <c r="E13" s="22"/>
      <c r="F13" s="22"/>
    </row>
    <row r="14" ht="21" spans="1:6">
      <c r="A14" s="25" t="s">
        <v>13</v>
      </c>
      <c r="B14" s="22"/>
      <c r="C14" s="22"/>
      <c r="D14" s="22"/>
      <c r="E14" s="22"/>
      <c r="F14" s="22"/>
    </row>
    <row r="15" ht="21" spans="1:6">
      <c r="A15" s="25" t="s">
        <v>14</v>
      </c>
      <c r="B15" s="22"/>
      <c r="C15" s="22"/>
      <c r="D15" s="22"/>
      <c r="E15" s="22"/>
      <c r="F15" s="22"/>
    </row>
    <row r="16" ht="18" spans="1:6">
      <c r="A16" s="26"/>
      <c r="B16" s="22"/>
      <c r="C16" s="22"/>
      <c r="D16" s="22"/>
      <c r="E16" s="22"/>
      <c r="F16" s="22"/>
    </row>
    <row r="17" ht="18" spans="1:6">
      <c r="A17" s="26"/>
      <c r="B17" s="22"/>
      <c r="C17" s="22"/>
      <c r="D17" s="22"/>
      <c r="E17" s="22"/>
      <c r="F17" s="22"/>
    </row>
    <row r="18" ht="18" spans="1:6">
      <c r="A18" s="27"/>
      <c r="B18" s="27"/>
      <c r="C18" s="28"/>
      <c r="D18" s="29"/>
      <c r="E18" s="22"/>
      <c r="F18" s="22"/>
    </row>
    <row r="19" ht="18" spans="1:6">
      <c r="A19" s="27"/>
      <c r="B19" s="27"/>
      <c r="C19" s="30"/>
      <c r="D19" s="31"/>
      <c r="E19" s="22"/>
      <c r="F19" s="22"/>
    </row>
    <row r="20" ht="18" spans="1:6">
      <c r="A20" s="27"/>
      <c r="B20" s="27"/>
      <c r="C20" s="32"/>
      <c r="D20" s="33"/>
      <c r="E20" s="22"/>
      <c r="F20" s="22"/>
    </row>
    <row r="21" ht="36" spans="1:6">
      <c r="A21" s="22" t="s">
        <v>15</v>
      </c>
      <c r="B21" s="22"/>
      <c r="C21" s="34" t="s">
        <v>16</v>
      </c>
      <c r="D21" s="22"/>
      <c r="E21" s="22"/>
      <c r="F21" s="22"/>
    </row>
    <row r="22" ht="36" spans="1:6">
      <c r="A22" s="18"/>
      <c r="B22" s="22"/>
      <c r="C22" s="22"/>
      <c r="D22" s="22"/>
      <c r="E22" s="22"/>
      <c r="F22" s="22" t="s">
        <v>17</v>
      </c>
    </row>
    <row r="23" ht="54" spans="1:6">
      <c r="A23" s="22" t="s">
        <v>18</v>
      </c>
      <c r="B23" s="35">
        <f ca="1">(TODAY()-C10)/30</f>
        <v>1447.46666666667</v>
      </c>
      <c r="C23" s="22" t="s">
        <v>19</v>
      </c>
      <c r="D23" s="27">
        <f>VLOOKUP(C9,Sheet4!A:J,10,FALSE)</f>
        <v>83</v>
      </c>
      <c r="E23" s="22" t="s">
        <v>20</v>
      </c>
      <c r="F23" s="36"/>
    </row>
    <row r="24" ht="18" spans="1:6">
      <c r="A24" s="22"/>
      <c r="B24" s="37"/>
      <c r="C24" s="22"/>
      <c r="D24" s="38"/>
      <c r="E24" s="22"/>
      <c r="F24" s="22"/>
    </row>
    <row r="25" ht="18" spans="1:6">
      <c r="A25" s="18" t="s">
        <v>21</v>
      </c>
      <c r="B25" s="22"/>
      <c r="C25" s="22"/>
      <c r="D25" s="22"/>
      <c r="E25" s="22"/>
      <c r="F25" s="22"/>
    </row>
    <row r="26" ht="54" spans="1:6">
      <c r="A26" s="39" t="s">
        <v>22</v>
      </c>
      <c r="B26" s="39" t="s">
        <v>23</v>
      </c>
      <c r="C26" s="39" t="s">
        <v>24</v>
      </c>
      <c r="D26" s="39" t="s">
        <v>25</v>
      </c>
      <c r="E26" s="39" t="s">
        <v>26</v>
      </c>
      <c r="F26" s="39" t="s">
        <v>27</v>
      </c>
    </row>
    <row r="27" ht="267" customHeight="1" spans="1:6">
      <c r="A27" s="40" t="str">
        <f>VLOOKUP(C9,Sheet4!A:B,2,FALSE)</f>
        <v>Front Kick
Turning Kick
Side Kick
Axe Kick
Back Kick
Reverse Turning Kick</v>
      </c>
      <c r="B27" s="40" t="str">
        <f>IF(C4="North Sydney Girls High",VLOOKUP(C9,Sheet4!A:E,5,FALSE),IF(C4="Chatswood Tuesday",VLOOKUP(C9,Sheet4!A:D,4,FALSE),IF(C4="Chatswood Thursday",VLOOKUP(C9,Sheet4!A:D,4,FALSE),VLOOKUP(C9,Sheet4!A:C,3,FALSE))))</f>
        <v>Dan gun (yellow belt pattern)
Chon ji
Taeguk 1
</v>
      </c>
      <c r="C27" s="41" t="str">
        <f>VLOOKUP(C9,Sheet4!A:G,7,FALSE)</f>
        <v>N/A</v>
      </c>
      <c r="D27" s="40" t="str">
        <f>VLOOKUP(C9,Sheet4!A:H,8,FALSE)</f>
        <v>N/A</v>
      </c>
      <c r="E27" s="41">
        <f>VLOOKUP(C9,Sheet4!A:F,6,FALSE)</f>
        <v>0</v>
      </c>
      <c r="F27" s="41">
        <f>C11</f>
        <v>0</v>
      </c>
    </row>
    <row r="28" ht="18.95" customHeight="1" spans="1:6">
      <c r="A28" s="42"/>
      <c r="B28" s="42"/>
      <c r="C28" s="43"/>
      <c r="D28" s="42"/>
      <c r="E28" s="43"/>
      <c r="F28" s="43"/>
    </row>
    <row r="29" ht="36" customHeight="1" spans="1:6">
      <c r="A29" s="1" t="s">
        <v>28</v>
      </c>
      <c r="B29" s="44"/>
      <c r="C29" s="44"/>
      <c r="D29" s="44"/>
      <c r="E29" s="44"/>
      <c r="F29" s="44"/>
    </row>
    <row r="30" ht="36" customHeight="1" spans="1:6">
      <c r="A30" s="1" t="s">
        <v>29</v>
      </c>
      <c r="B30" s="2"/>
      <c r="D30" s="1" t="s">
        <v>30</v>
      </c>
      <c r="E30" s="45"/>
      <c r="F30" s="46"/>
    </row>
  </sheetData>
  <protectedRanges>
    <protectedRange sqref="A1:F25" name="Range1" securityDescriptor=""/>
  </protectedRanges>
  <mergeCells count="23">
    <mergeCell ref="A3:D3"/>
    <mergeCell ref="A4:B4"/>
    <mergeCell ref="C4:D4"/>
    <mergeCell ref="A5:B5"/>
    <mergeCell ref="C5:D5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  <mergeCell ref="A11:B11"/>
    <mergeCell ref="C11:D11"/>
    <mergeCell ref="A12:B12"/>
    <mergeCell ref="C12:D12"/>
    <mergeCell ref="E30:F30"/>
    <mergeCell ref="B1:E2"/>
    <mergeCell ref="A18:B20"/>
    <mergeCell ref="C18:D20"/>
  </mergeCells>
  <dataValidations count="3">
    <dataValidation type="list" allowBlank="1" showInputMessage="1" showErrorMessage="1" sqref="C4:D4">
      <formula1>Sheet5!$A$8:$A$16</formula1>
    </dataValidation>
    <dataValidation type="list" allowBlank="1" showInputMessage="1" showErrorMessage="1" sqref="C9">
      <formula1>Sheet4!$A$2:$A$16</formula1>
    </dataValidation>
    <dataValidation type="list" allowBlank="1" showInputMessage="1" showErrorMessage="1" sqref="C11">
      <formula1>"0,1,2,3,4,5+"</formula1>
    </dataValidation>
  </dataValidations>
  <pageMargins left="0.749305555555556" right="0.749305555555556" top="0.999305555555556" bottom="0.999305555555556" header="0.509027777777778" footer="0.509027777777778"/>
  <pageSetup paperSize="9" scale="56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4"/>
  <sheetViews>
    <sheetView tabSelected="1" view="pageBreakPreview" zoomScaleNormal="100" zoomScaleSheetLayoutView="100" topLeftCell="A12" workbookViewId="0">
      <selection activeCell="E6" sqref="E6"/>
    </sheetView>
  </sheetViews>
  <sheetFormatPr defaultColWidth="8.75" defaultRowHeight="15.6"/>
  <cols>
    <col min="1" max="1" width="20.5916666666667" customWidth="1"/>
    <col min="2" max="2" width="16.15" customWidth="1"/>
    <col min="3" max="3" width="17.0166666666667" customWidth="1"/>
    <col min="4" max="4" width="14.8" customWidth="1"/>
    <col min="6" max="6" width="13.6916666666667" customWidth="1"/>
    <col min="7" max="7" width="12.0833333333333" customWidth="1"/>
    <col min="9" max="9" width="13.1916666666667" customWidth="1"/>
  </cols>
  <sheetData>
    <row r="1" ht="93.6" spans="1:9">
      <c r="A1" s="2" t="s">
        <v>31</v>
      </c>
      <c r="B1" s="2" t="s">
        <v>32</v>
      </c>
      <c r="C1" s="2" t="s">
        <v>33</v>
      </c>
      <c r="D1" s="2" t="s">
        <v>34</v>
      </c>
      <c r="E1" s="2" t="s">
        <v>24</v>
      </c>
      <c r="F1" s="2" t="s">
        <v>35</v>
      </c>
      <c r="G1" s="2" t="s">
        <v>36</v>
      </c>
      <c r="H1" s="2" t="s">
        <v>37</v>
      </c>
      <c r="I1" s="2" t="s">
        <v>38</v>
      </c>
    </row>
    <row r="2" ht="78" spans="1:9">
      <c r="A2" s="4" t="s">
        <v>39</v>
      </c>
      <c r="B2" s="4" t="s">
        <v>40</v>
      </c>
      <c r="C2" s="4" t="s">
        <v>41</v>
      </c>
      <c r="D2" s="4"/>
      <c r="E2" s="4"/>
      <c r="F2" s="4"/>
      <c r="G2" s="4"/>
      <c r="H2" s="4"/>
      <c r="I2" s="11"/>
    </row>
    <row r="3" ht="31.2" spans="1:9">
      <c r="A3" s="4" t="s">
        <v>42</v>
      </c>
      <c r="B3" s="4" t="s">
        <v>43</v>
      </c>
      <c r="C3" s="4" t="s">
        <v>44</v>
      </c>
      <c r="D3" s="4"/>
      <c r="E3" s="4"/>
      <c r="F3" s="4"/>
      <c r="G3" s="4"/>
      <c r="H3" s="4"/>
      <c r="I3" s="11">
        <v>10</v>
      </c>
    </row>
    <row r="4" spans="1:9">
      <c r="A4" s="2"/>
      <c r="B4" s="2"/>
      <c r="C4" s="2" t="s">
        <v>45</v>
      </c>
      <c r="D4" s="2"/>
      <c r="E4" s="2"/>
      <c r="F4" s="2"/>
      <c r="G4" s="2"/>
      <c r="H4" s="2"/>
      <c r="I4" s="10"/>
    </row>
    <row r="5" spans="1:9">
      <c r="A5" s="2"/>
      <c r="B5" s="2"/>
      <c r="C5" s="2" t="s">
        <v>46</v>
      </c>
      <c r="D5" s="2"/>
      <c r="E5" s="2"/>
      <c r="F5" s="2"/>
      <c r="G5" s="2"/>
      <c r="H5" s="2"/>
      <c r="I5" s="10"/>
    </row>
    <row r="6" ht="62.4" spans="1:9">
      <c r="A6" s="2"/>
      <c r="B6" s="2"/>
      <c r="C6" s="2" t="s">
        <v>47</v>
      </c>
      <c r="D6" s="2"/>
      <c r="E6" s="2"/>
      <c r="F6" s="2"/>
      <c r="G6" s="2"/>
      <c r="H6" s="2"/>
      <c r="I6" s="10"/>
    </row>
    <row r="7" ht="62.4" spans="1:9">
      <c r="A7" s="2"/>
      <c r="B7" s="2"/>
      <c r="C7" s="2" t="s">
        <v>48</v>
      </c>
      <c r="D7" s="2"/>
      <c r="E7" s="2"/>
      <c r="F7" s="2"/>
      <c r="G7" s="2"/>
      <c r="H7" s="2"/>
      <c r="I7" s="10"/>
    </row>
    <row r="8" spans="1:9">
      <c r="A8" s="5" t="s">
        <v>49</v>
      </c>
      <c r="B8" s="5" t="s">
        <v>50</v>
      </c>
      <c r="C8" s="5"/>
      <c r="D8" s="5" t="s">
        <v>51</v>
      </c>
      <c r="E8" s="5"/>
      <c r="F8" s="5"/>
      <c r="G8" s="5" t="s">
        <v>51</v>
      </c>
      <c r="H8" s="5" t="s">
        <v>52</v>
      </c>
      <c r="I8" s="12">
        <v>20</v>
      </c>
    </row>
    <row r="9" ht="62.4" spans="1:9">
      <c r="A9" s="2"/>
      <c r="B9" s="2" t="s">
        <v>53</v>
      </c>
      <c r="C9" s="2" t="s">
        <v>54</v>
      </c>
      <c r="D9" s="2"/>
      <c r="E9" s="2"/>
      <c r="F9" s="2"/>
      <c r="G9" s="2"/>
      <c r="H9" s="2"/>
      <c r="I9" s="10"/>
    </row>
    <row r="10" ht="62.4" spans="1:9">
      <c r="A10" s="2"/>
      <c r="B10" s="2"/>
      <c r="C10" s="2" t="s">
        <v>55</v>
      </c>
      <c r="D10" s="2"/>
      <c r="E10" s="2"/>
      <c r="F10" s="2"/>
      <c r="G10" s="2"/>
      <c r="H10" s="2"/>
      <c r="I10" s="10"/>
    </row>
    <row r="11" ht="62.4" spans="1:9">
      <c r="A11" s="2"/>
      <c r="B11" s="2"/>
      <c r="C11" s="2" t="s">
        <v>56</v>
      </c>
      <c r="D11" s="2"/>
      <c r="E11" s="2"/>
      <c r="F11" s="2"/>
      <c r="G11" s="2"/>
      <c r="H11" s="2"/>
      <c r="I11" s="10"/>
    </row>
    <row r="12" ht="31.2" spans="1:9">
      <c r="A12" s="5" t="s">
        <v>57</v>
      </c>
      <c r="B12" s="5" t="s">
        <v>58</v>
      </c>
      <c r="C12" s="5" t="s">
        <v>59</v>
      </c>
      <c r="D12" s="5" t="s">
        <v>60</v>
      </c>
      <c r="E12" s="5" t="s">
        <v>61</v>
      </c>
      <c r="F12" s="5"/>
      <c r="G12" s="5"/>
      <c r="H12" s="6" t="s">
        <v>52</v>
      </c>
      <c r="I12" s="13">
        <v>20</v>
      </c>
    </row>
    <row r="13" ht="46.8" spans="1:9">
      <c r="A13" s="2"/>
      <c r="B13" s="2"/>
      <c r="C13" s="2" t="s">
        <v>62</v>
      </c>
      <c r="D13" s="2"/>
      <c r="E13" s="2"/>
      <c r="F13" s="2"/>
      <c r="G13" s="2"/>
      <c r="H13" s="2"/>
      <c r="I13" s="10"/>
    </row>
    <row r="14" ht="46.8" spans="1:9">
      <c r="A14" s="2"/>
      <c r="B14" s="2"/>
      <c r="C14" s="2" t="s">
        <v>63</v>
      </c>
      <c r="D14" s="2"/>
      <c r="E14" s="2"/>
      <c r="F14" s="2"/>
      <c r="G14" s="2"/>
      <c r="H14" s="2"/>
      <c r="I14" s="10"/>
    </row>
    <row r="15" ht="31.2" spans="1:9">
      <c r="A15" s="6" t="s">
        <v>64</v>
      </c>
      <c r="B15" s="6" t="s">
        <v>65</v>
      </c>
      <c r="C15" s="6" t="s">
        <v>66</v>
      </c>
      <c r="D15" s="6" t="s">
        <v>60</v>
      </c>
      <c r="E15" s="6" t="s">
        <v>61</v>
      </c>
      <c r="F15" s="6" t="s">
        <v>51</v>
      </c>
      <c r="G15" s="6"/>
      <c r="H15" s="6" t="s">
        <v>52</v>
      </c>
      <c r="I15" s="13">
        <v>20</v>
      </c>
    </row>
    <row r="16" ht="46.8" spans="1:9">
      <c r="A16" s="2"/>
      <c r="B16" s="2"/>
      <c r="C16" s="2" t="s">
        <v>67</v>
      </c>
      <c r="D16" s="2"/>
      <c r="E16" s="2"/>
      <c r="F16" s="2"/>
      <c r="G16" s="2"/>
      <c r="H16" s="2"/>
      <c r="I16" s="10"/>
    </row>
    <row r="17" ht="46.8" spans="1:9">
      <c r="A17" s="2"/>
      <c r="B17" s="2"/>
      <c r="C17" s="2" t="s">
        <v>68</v>
      </c>
      <c r="D17" s="2"/>
      <c r="E17" s="2"/>
      <c r="F17" s="2"/>
      <c r="G17" s="2"/>
      <c r="H17" s="2"/>
      <c r="I17" s="10"/>
    </row>
    <row r="18" ht="78" spans="1:9">
      <c r="A18" s="6" t="s">
        <v>69</v>
      </c>
      <c r="B18" s="6" t="s">
        <v>65</v>
      </c>
      <c r="C18" s="6" t="s">
        <v>70</v>
      </c>
      <c r="D18" s="6" t="s">
        <v>71</v>
      </c>
      <c r="E18" s="6" t="s">
        <v>61</v>
      </c>
      <c r="F18" s="6"/>
      <c r="G18" s="6" t="s">
        <v>72</v>
      </c>
      <c r="H18" s="7" t="s">
        <v>73</v>
      </c>
      <c r="I18" s="14">
        <v>20</v>
      </c>
    </row>
    <row r="19" ht="46.8" spans="1:9">
      <c r="A19" s="2"/>
      <c r="B19" s="2"/>
      <c r="C19" s="2" t="s">
        <v>74</v>
      </c>
      <c r="D19" s="2"/>
      <c r="E19" s="2"/>
      <c r="F19" s="2"/>
      <c r="G19" s="2"/>
      <c r="H19" s="2"/>
      <c r="I19" s="10"/>
    </row>
    <row r="20" ht="64.5" customHeight="1" spans="1:9">
      <c r="A20" s="2"/>
      <c r="B20" s="2"/>
      <c r="C20" s="2" t="s">
        <v>75</v>
      </c>
      <c r="D20" s="2"/>
      <c r="E20" s="2"/>
      <c r="F20" s="2"/>
      <c r="G20" s="2"/>
      <c r="H20" s="2"/>
      <c r="I20" s="10"/>
    </row>
    <row r="21" ht="22.5" customHeight="1" spans="1:9">
      <c r="A21" s="7" t="s">
        <v>76</v>
      </c>
      <c r="B21" s="7" t="s">
        <v>65</v>
      </c>
      <c r="C21" s="7" t="s">
        <v>77</v>
      </c>
      <c r="D21" s="7" t="s">
        <v>71</v>
      </c>
      <c r="E21" s="7" t="s">
        <v>61</v>
      </c>
      <c r="F21" s="7"/>
      <c r="G21" s="7"/>
      <c r="H21" s="7" t="s">
        <v>73</v>
      </c>
      <c r="I21" s="14">
        <v>20</v>
      </c>
    </row>
    <row r="22" ht="46.8" spans="1:9">
      <c r="A22" s="2"/>
      <c r="B22" s="2"/>
      <c r="C22" s="2" t="s">
        <v>78</v>
      </c>
      <c r="D22" s="2"/>
      <c r="E22" s="2"/>
      <c r="F22" s="2"/>
      <c r="G22" s="2"/>
      <c r="H22" s="2"/>
      <c r="I22" s="10"/>
    </row>
    <row r="23" ht="46.8" spans="1:9">
      <c r="A23" s="2"/>
      <c r="B23" s="2"/>
      <c r="C23" s="2" t="s">
        <v>79</v>
      </c>
      <c r="D23" s="2"/>
      <c r="E23" s="2"/>
      <c r="F23" s="2"/>
      <c r="G23" s="2"/>
      <c r="H23" s="2"/>
      <c r="I23" s="10"/>
    </row>
    <row r="24" ht="61.5" customHeight="1" spans="1:9">
      <c r="A24" s="7" t="s">
        <v>80</v>
      </c>
      <c r="B24" s="7" t="s">
        <v>65</v>
      </c>
      <c r="C24" s="7" t="s">
        <v>81</v>
      </c>
      <c r="D24" s="7" t="s">
        <v>82</v>
      </c>
      <c r="E24" s="7" t="s">
        <v>61</v>
      </c>
      <c r="F24" s="7"/>
      <c r="G24" s="7"/>
      <c r="H24" s="8" t="s">
        <v>52</v>
      </c>
      <c r="I24" s="15">
        <v>20</v>
      </c>
    </row>
    <row r="25" ht="46.8" spans="1:9">
      <c r="A25" s="2"/>
      <c r="B25" s="47" t="s">
        <v>83</v>
      </c>
      <c r="C25" s="2" t="s">
        <v>84</v>
      </c>
      <c r="D25" s="2"/>
      <c r="E25" s="2"/>
      <c r="F25" s="2"/>
      <c r="G25" s="2"/>
      <c r="H25" s="2"/>
      <c r="I25" s="10"/>
    </row>
    <row r="26" ht="46.8" spans="1:9">
      <c r="A26" s="2"/>
      <c r="B26" s="2"/>
      <c r="C26" s="2" t="s">
        <v>85</v>
      </c>
      <c r="D26" s="2"/>
      <c r="E26" s="2"/>
      <c r="F26" s="2"/>
      <c r="G26" s="2"/>
      <c r="H26" s="2"/>
      <c r="I26" s="10"/>
    </row>
    <row r="27" ht="31.5" customHeight="1" spans="1:9">
      <c r="A27" s="8" t="s">
        <v>86</v>
      </c>
      <c r="B27" s="8" t="s">
        <v>65</v>
      </c>
      <c r="C27" s="8" t="s">
        <v>87</v>
      </c>
      <c r="D27" s="8" t="s">
        <v>82</v>
      </c>
      <c r="E27" s="8" t="s">
        <v>61</v>
      </c>
      <c r="F27" s="8"/>
      <c r="G27" s="8" t="s">
        <v>88</v>
      </c>
      <c r="H27" s="8" t="s">
        <v>52</v>
      </c>
      <c r="I27" s="15">
        <v>20</v>
      </c>
    </row>
    <row r="28" ht="46.8" spans="1:9">
      <c r="A28" s="2"/>
      <c r="B28" s="2"/>
      <c r="C28" s="2" t="s">
        <v>89</v>
      </c>
      <c r="D28" s="2"/>
      <c r="E28" s="2"/>
      <c r="F28" s="2"/>
      <c r="G28" s="2"/>
      <c r="H28" s="2"/>
      <c r="I28" s="10"/>
    </row>
    <row r="29" ht="46.8" spans="1:9">
      <c r="A29" s="2"/>
      <c r="B29" s="2"/>
      <c r="C29" s="2" t="s">
        <v>90</v>
      </c>
      <c r="D29" s="2"/>
      <c r="E29" s="2"/>
      <c r="F29" s="2"/>
      <c r="G29" s="2"/>
      <c r="H29" s="2"/>
      <c r="I29" s="10"/>
    </row>
    <row r="30" ht="31.2" spans="1:9">
      <c r="A30" s="8" t="s">
        <v>91</v>
      </c>
      <c r="B30" s="8" t="s">
        <v>65</v>
      </c>
      <c r="C30" s="8" t="s">
        <v>92</v>
      </c>
      <c r="D30" s="8" t="s">
        <v>93</v>
      </c>
      <c r="E30" s="8" t="s">
        <v>61</v>
      </c>
      <c r="F30" s="8"/>
      <c r="G30" s="8"/>
      <c r="H30" s="9" t="s">
        <v>52</v>
      </c>
      <c r="I30" s="16">
        <v>20</v>
      </c>
    </row>
    <row r="31" ht="61.5" customHeight="1" spans="1:9">
      <c r="A31" s="2"/>
      <c r="B31" s="2"/>
      <c r="C31" s="2" t="s">
        <v>94</v>
      </c>
      <c r="D31" s="2"/>
      <c r="E31" s="2"/>
      <c r="F31" s="2"/>
      <c r="G31" s="2"/>
      <c r="H31" s="2"/>
      <c r="I31" s="10"/>
    </row>
    <row r="32" ht="78" spans="1:9">
      <c r="A32" s="2"/>
      <c r="B32" s="2"/>
      <c r="C32" s="2" t="s">
        <v>95</v>
      </c>
      <c r="D32" s="2"/>
      <c r="E32" s="2"/>
      <c r="F32" s="2"/>
      <c r="G32" s="2"/>
      <c r="H32" s="2"/>
      <c r="I32" s="10"/>
    </row>
    <row r="33" ht="31.2" spans="1:9">
      <c r="A33" s="9" t="s">
        <v>96</v>
      </c>
      <c r="B33" s="9" t="s">
        <v>58</v>
      </c>
      <c r="C33" s="9" t="s">
        <v>97</v>
      </c>
      <c r="D33" s="9" t="s">
        <v>93</v>
      </c>
      <c r="E33" s="9" t="s">
        <v>61</v>
      </c>
      <c r="F33" s="9" t="s">
        <v>98</v>
      </c>
      <c r="G33" s="9"/>
      <c r="H33" s="9" t="s">
        <v>99</v>
      </c>
      <c r="I33" s="16">
        <v>60</v>
      </c>
    </row>
    <row r="34" ht="31.2" spans="1:9">
      <c r="A34" s="2"/>
      <c r="B34" s="2"/>
      <c r="C34" s="2" t="s">
        <v>100</v>
      </c>
      <c r="D34" s="2"/>
      <c r="E34" s="2"/>
      <c r="F34" s="2" t="s">
        <v>101</v>
      </c>
      <c r="G34" s="2"/>
      <c r="H34" s="2"/>
      <c r="I34" s="10"/>
    </row>
    <row r="35" ht="31.5" customHeight="1" spans="1:9">
      <c r="A35" s="2"/>
      <c r="B35" s="2"/>
      <c r="C35" s="2" t="s">
        <v>102</v>
      </c>
      <c r="D35" s="2"/>
      <c r="E35" s="2"/>
      <c r="F35" s="2" t="s">
        <v>103</v>
      </c>
      <c r="G35" s="2"/>
      <c r="H35" s="2"/>
      <c r="I35" s="10"/>
    </row>
    <row r="36" ht="63" customHeight="1" spans="1:9">
      <c r="A36" s="2"/>
      <c r="B36" s="2"/>
      <c r="C36" s="2" t="s">
        <v>104</v>
      </c>
      <c r="D36" s="2"/>
      <c r="E36" s="2"/>
      <c r="F36" s="2" t="s">
        <v>105</v>
      </c>
      <c r="G36" s="2"/>
      <c r="H36" s="2"/>
      <c r="I36" s="10"/>
    </row>
    <row r="37" ht="31.2" spans="1:9">
      <c r="A37" s="2"/>
      <c r="B37" s="2"/>
      <c r="C37" s="2" t="s">
        <v>106</v>
      </c>
      <c r="D37" s="2"/>
      <c r="E37" s="2"/>
      <c r="F37" s="2"/>
      <c r="G37" s="2"/>
      <c r="H37" s="2"/>
      <c r="I37" s="10"/>
    </row>
    <row r="38" ht="46.8" spans="1:9">
      <c r="A38" s="9" t="s">
        <v>107</v>
      </c>
      <c r="B38" s="9" t="s">
        <v>58</v>
      </c>
      <c r="C38" s="9" t="s">
        <v>108</v>
      </c>
      <c r="D38" s="9" t="s">
        <v>93</v>
      </c>
      <c r="E38" s="9" t="s">
        <v>109</v>
      </c>
      <c r="F38" s="9" t="s">
        <v>110</v>
      </c>
      <c r="G38" s="9" t="s">
        <v>111</v>
      </c>
      <c r="H38" s="9" t="s">
        <v>112</v>
      </c>
      <c r="I38" s="16">
        <v>120</v>
      </c>
    </row>
    <row r="39" ht="61.5" customHeight="1" spans="1:9">
      <c r="A39" s="2"/>
      <c r="B39" s="2"/>
      <c r="C39" s="2" t="s">
        <v>113</v>
      </c>
      <c r="D39" s="2"/>
      <c r="E39" s="2" t="s">
        <v>114</v>
      </c>
      <c r="F39" s="2" t="s">
        <v>115</v>
      </c>
      <c r="G39" s="2"/>
      <c r="H39" s="2"/>
      <c r="I39" s="10"/>
    </row>
    <row r="40" spans="1:9">
      <c r="A40" s="2"/>
      <c r="B40" s="2"/>
      <c r="C40" s="2" t="s">
        <v>116</v>
      </c>
      <c r="D40" s="2"/>
      <c r="E40" s="2"/>
      <c r="F40" s="2" t="s">
        <v>117</v>
      </c>
      <c r="G40" s="2"/>
      <c r="H40" s="2"/>
      <c r="I40" s="10"/>
    </row>
    <row r="41" spans="1:9">
      <c r="A41" s="2"/>
      <c r="B41" s="2"/>
      <c r="C41" s="2"/>
      <c r="D41" s="2"/>
      <c r="E41" s="2"/>
      <c r="F41" s="2" t="s">
        <v>118</v>
      </c>
      <c r="G41" s="2"/>
      <c r="H41" s="2"/>
      <c r="I41" s="10"/>
    </row>
    <row r="42" spans="1:9">
      <c r="A42" s="2"/>
      <c r="B42" s="2"/>
      <c r="C42" s="2"/>
      <c r="D42" s="2"/>
      <c r="E42" s="2"/>
      <c r="F42" s="2" t="s">
        <v>119</v>
      </c>
      <c r="G42" s="2"/>
      <c r="H42" s="2"/>
      <c r="I42" s="10"/>
    </row>
    <row r="43" ht="46.8" spans="1:9">
      <c r="A43" s="9" t="s">
        <v>120</v>
      </c>
      <c r="B43" s="9" t="s">
        <v>58</v>
      </c>
      <c r="C43" s="9" t="s">
        <v>121</v>
      </c>
      <c r="D43" s="9" t="s">
        <v>93</v>
      </c>
      <c r="E43" s="9" t="s">
        <v>122</v>
      </c>
      <c r="F43" s="9" t="s">
        <v>123</v>
      </c>
      <c r="G43" s="9"/>
      <c r="H43" s="9" t="s">
        <v>124</v>
      </c>
      <c r="I43" s="16">
        <v>240</v>
      </c>
    </row>
    <row r="44" ht="31.2" spans="1:9">
      <c r="A44" s="2"/>
      <c r="B44" s="2"/>
      <c r="C44" s="2" t="s">
        <v>125</v>
      </c>
      <c r="D44" s="2"/>
      <c r="E44" s="2" t="s">
        <v>126</v>
      </c>
      <c r="F44" s="2" t="s">
        <v>115</v>
      </c>
      <c r="G44" s="2"/>
      <c r="H44" s="2"/>
      <c r="I44" s="10"/>
    </row>
    <row r="45" ht="46.8" spans="1:9">
      <c r="A45" s="2"/>
      <c r="B45" s="2"/>
      <c r="C45" s="2" t="s">
        <v>127</v>
      </c>
      <c r="D45" s="2"/>
      <c r="E45" s="2"/>
      <c r="F45" s="2" t="s">
        <v>128</v>
      </c>
      <c r="G45" s="2"/>
      <c r="H45" s="2"/>
      <c r="I45" s="10"/>
    </row>
    <row r="46" ht="46.8" spans="1:9">
      <c r="A46" s="2"/>
      <c r="B46" s="2"/>
      <c r="C46" s="2" t="s">
        <v>129</v>
      </c>
      <c r="D46" s="2"/>
      <c r="E46" s="2"/>
      <c r="F46" s="2" t="s">
        <v>130</v>
      </c>
      <c r="G46" s="2"/>
      <c r="H46" s="2"/>
      <c r="I46" s="10"/>
    </row>
    <row r="47" ht="31.2" spans="1:9">
      <c r="A47" s="2"/>
      <c r="B47" s="2"/>
      <c r="C47" s="2" t="s">
        <v>106</v>
      </c>
      <c r="D47" s="2"/>
      <c r="E47" s="2"/>
      <c r="F47" s="2" t="s">
        <v>119</v>
      </c>
      <c r="G47" s="2"/>
      <c r="H47" s="2"/>
      <c r="I47" s="10"/>
    </row>
    <row r="48" ht="62.4" spans="1:9">
      <c r="A48" s="9" t="s">
        <v>131</v>
      </c>
      <c r="B48" s="9" t="s">
        <v>58</v>
      </c>
      <c r="C48" s="9" t="s">
        <v>121</v>
      </c>
      <c r="D48" s="9" t="s">
        <v>93</v>
      </c>
      <c r="E48" s="9" t="s">
        <v>122</v>
      </c>
      <c r="F48" s="9" t="s">
        <v>132</v>
      </c>
      <c r="G48" s="9" t="s">
        <v>133</v>
      </c>
      <c r="H48" s="9" t="s">
        <v>134</v>
      </c>
      <c r="I48" s="16">
        <v>320</v>
      </c>
    </row>
    <row r="49" ht="61.5" customHeight="1" spans="1:9">
      <c r="A49" s="2"/>
      <c r="B49" s="2"/>
      <c r="C49" s="2" t="s">
        <v>135</v>
      </c>
      <c r="D49" s="2"/>
      <c r="E49" s="2" t="s">
        <v>126</v>
      </c>
      <c r="F49" s="2" t="s">
        <v>115</v>
      </c>
      <c r="G49" s="2"/>
      <c r="H49" s="2"/>
      <c r="I49" s="10"/>
    </row>
    <row r="50" ht="46.8" spans="1:9">
      <c r="A50" s="2"/>
      <c r="B50" s="2"/>
      <c r="C50" s="2" t="s">
        <v>136</v>
      </c>
      <c r="D50" s="2"/>
      <c r="E50" s="2"/>
      <c r="F50" s="2" t="s">
        <v>128</v>
      </c>
      <c r="G50" s="2"/>
      <c r="H50" s="2"/>
      <c r="I50" s="10"/>
    </row>
    <row r="51" ht="46.8" spans="1:9">
      <c r="A51" s="2"/>
      <c r="B51" s="2"/>
      <c r="C51" s="2" t="s">
        <v>137</v>
      </c>
      <c r="D51" s="2"/>
      <c r="E51" s="2"/>
      <c r="F51" s="2" t="s">
        <v>130</v>
      </c>
      <c r="G51" s="2"/>
      <c r="H51" s="2"/>
      <c r="I51" s="10"/>
    </row>
    <row r="52" ht="31.2" spans="1:9">
      <c r="A52" s="2"/>
      <c r="B52" s="2"/>
      <c r="C52" s="2" t="s">
        <v>106</v>
      </c>
      <c r="D52" s="2"/>
      <c r="E52" s="2"/>
      <c r="F52" s="2" t="s">
        <v>119</v>
      </c>
      <c r="G52" s="2"/>
      <c r="H52" s="2"/>
      <c r="I52" s="10"/>
    </row>
    <row r="53" ht="62.4" spans="1:9">
      <c r="A53" s="9" t="s">
        <v>138</v>
      </c>
      <c r="B53" s="9" t="s">
        <v>65</v>
      </c>
      <c r="C53" s="9" t="s">
        <v>121</v>
      </c>
      <c r="D53" s="9" t="s">
        <v>93</v>
      </c>
      <c r="E53" s="9" t="s">
        <v>122</v>
      </c>
      <c r="F53" s="9" t="s">
        <v>139</v>
      </c>
      <c r="G53" s="9"/>
      <c r="H53" s="9" t="s">
        <v>140</v>
      </c>
      <c r="I53" s="16">
        <v>400</v>
      </c>
    </row>
    <row r="54" spans="1:9">
      <c r="A54" s="2"/>
      <c r="B54" s="2"/>
      <c r="C54" s="2" t="s">
        <v>141</v>
      </c>
      <c r="D54" s="2"/>
      <c r="E54" s="2"/>
      <c r="F54" s="2"/>
      <c r="G54" s="2"/>
      <c r="H54" s="2"/>
      <c r="I54" s="10"/>
    </row>
    <row r="55" ht="31.2" spans="1:9">
      <c r="A55" s="2"/>
      <c r="B55" s="2"/>
      <c r="C55" s="2" t="s">
        <v>142</v>
      </c>
      <c r="D55" s="2"/>
      <c r="E55" s="2" t="s">
        <v>126</v>
      </c>
      <c r="F55" s="2" t="s">
        <v>115</v>
      </c>
      <c r="G55" s="2"/>
      <c r="H55" s="2"/>
      <c r="I55" s="10"/>
    </row>
    <row r="56" ht="46.8" spans="1:9">
      <c r="A56" s="2"/>
      <c r="B56" s="2"/>
      <c r="C56" s="2" t="s">
        <v>106</v>
      </c>
      <c r="D56" s="2"/>
      <c r="E56" s="2"/>
      <c r="F56" s="2" t="s">
        <v>128</v>
      </c>
      <c r="G56" s="2"/>
      <c r="H56" s="2"/>
      <c r="I56" s="10"/>
    </row>
    <row r="57" ht="46.8" spans="1:9">
      <c r="A57" s="2"/>
      <c r="B57" s="2"/>
      <c r="C57" s="2"/>
      <c r="D57" s="2"/>
      <c r="E57" s="2"/>
      <c r="F57" s="2" t="s">
        <v>130</v>
      </c>
      <c r="G57" s="2"/>
      <c r="H57" s="2"/>
      <c r="I57" s="10"/>
    </row>
    <row r="58" spans="1:9">
      <c r="A58" s="10"/>
      <c r="B58" s="10"/>
      <c r="C58" s="10"/>
      <c r="D58" s="10"/>
      <c r="E58" s="10"/>
      <c r="F58" s="10" t="s">
        <v>119</v>
      </c>
      <c r="G58" s="10"/>
      <c r="H58" s="10"/>
      <c r="I58" s="10"/>
    </row>
    <row r="59" ht="62.4" spans="1:9">
      <c r="A59" s="9" t="s">
        <v>138</v>
      </c>
      <c r="B59" s="9" t="s">
        <v>65</v>
      </c>
      <c r="C59" s="9" t="s">
        <v>121</v>
      </c>
      <c r="D59" s="9" t="s">
        <v>93</v>
      </c>
      <c r="E59" s="9" t="s">
        <v>122</v>
      </c>
      <c r="F59" s="9" t="s">
        <v>139</v>
      </c>
      <c r="G59" s="9"/>
      <c r="H59" s="9" t="s">
        <v>140</v>
      </c>
      <c r="I59" s="16">
        <v>400</v>
      </c>
    </row>
    <row r="60" spans="1:9">
      <c r="A60" s="2"/>
      <c r="B60" s="2"/>
      <c r="C60" s="2" t="s">
        <v>141</v>
      </c>
      <c r="D60" s="2"/>
      <c r="E60" s="2"/>
      <c r="F60" s="2"/>
      <c r="G60" s="2"/>
      <c r="H60" s="2"/>
      <c r="I60" s="10"/>
    </row>
    <row r="61" ht="31.2" spans="1:9">
      <c r="A61" s="2"/>
      <c r="B61" s="2"/>
      <c r="C61" s="2" t="s">
        <v>142</v>
      </c>
      <c r="D61" s="2"/>
      <c r="E61" s="2" t="s">
        <v>126</v>
      </c>
      <c r="F61" s="2" t="s">
        <v>115</v>
      </c>
      <c r="G61" s="2"/>
      <c r="H61" s="2"/>
      <c r="I61" s="10"/>
    </row>
    <row r="62" ht="46.8" spans="1:9">
      <c r="A62" s="2"/>
      <c r="B62" s="2"/>
      <c r="C62" s="2" t="s">
        <v>106</v>
      </c>
      <c r="D62" s="2"/>
      <c r="E62" s="2"/>
      <c r="F62" s="2" t="s">
        <v>128</v>
      </c>
      <c r="G62" s="2"/>
      <c r="H62" s="2"/>
      <c r="I62" s="10"/>
    </row>
    <row r="63" ht="46.8" spans="1:9">
      <c r="A63" s="2"/>
      <c r="B63" s="2"/>
      <c r="C63" s="2"/>
      <c r="D63" s="2"/>
      <c r="E63" s="2"/>
      <c r="F63" s="2" t="s">
        <v>130</v>
      </c>
      <c r="G63" s="2"/>
      <c r="H63" s="2"/>
      <c r="I63" s="10"/>
    </row>
    <row r="64" spans="1:9">
      <c r="A64" s="10"/>
      <c r="B64" s="10"/>
      <c r="C64" s="10"/>
      <c r="D64" s="10"/>
      <c r="E64" s="10"/>
      <c r="F64" s="10" t="s">
        <v>119</v>
      </c>
      <c r="G64" s="10"/>
      <c r="H64" s="10"/>
      <c r="I64" s="10"/>
    </row>
  </sheetData>
  <sheetProtection sheet="1" objects="1"/>
  <pageMargins left="0.749305555555556" right="0.749305555555556" top="0.999305555555556" bottom="0.999305555555556" header="0.509027777777778" footer="0.509027777777778"/>
  <pageSetup paperSize="9" scale="63" orientation="portrait"/>
  <headerFooter>
    <oddFooter>&amp;C&amp;G</oddFooter>
  </headerFooter>
  <rowBreaks count="3" manualBreakCount="3">
    <brk id="23" max="16383" man="1"/>
    <brk id="48" max="16383" man="1"/>
    <brk id="71" max="16383" man="1"/>
  </rowBreaks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xSplit="1" ySplit="1" topLeftCell="C11" activePane="bottomRight" state="frozen"/>
      <selection/>
      <selection pane="topRight"/>
      <selection pane="bottomLeft"/>
      <selection pane="bottomRight" activeCell="F11" sqref="F11"/>
    </sheetView>
  </sheetViews>
  <sheetFormatPr defaultColWidth="8.75" defaultRowHeight="15.6"/>
  <cols>
    <col min="1" max="1" width="20.5916666666667" customWidth="1"/>
    <col min="2" max="2" width="11.5916666666667" customWidth="1"/>
    <col min="8" max="8" width="22.5666666666667" customWidth="1"/>
    <col min="9" max="9" width="15.9083333333333" customWidth="1"/>
  </cols>
  <sheetData>
    <row r="1" ht="78" spans="1:11">
      <c r="A1" t="s">
        <v>143</v>
      </c>
      <c r="B1" s="2" t="s">
        <v>32</v>
      </c>
      <c r="C1" s="2" t="s">
        <v>33</v>
      </c>
      <c r="D1" s="2" t="s">
        <v>144</v>
      </c>
      <c r="E1" s="2" t="s">
        <v>145</v>
      </c>
      <c r="F1" s="2" t="s">
        <v>34</v>
      </c>
      <c r="G1" s="2" t="s">
        <v>24</v>
      </c>
      <c r="H1" s="2" t="s">
        <v>35</v>
      </c>
      <c r="I1" s="2" t="s">
        <v>36</v>
      </c>
      <c r="J1" s="2" t="s">
        <v>37</v>
      </c>
      <c r="K1" s="2"/>
    </row>
    <row r="2" ht="109.2" spans="1:10">
      <c r="A2" t="s">
        <v>146</v>
      </c>
      <c r="B2" s="3" t="s">
        <v>147</v>
      </c>
      <c r="C2" s="1" t="s">
        <v>148</v>
      </c>
      <c r="D2" s="1" t="s">
        <v>149</v>
      </c>
      <c r="E2" s="1" t="s">
        <v>150</v>
      </c>
      <c r="F2" t="s">
        <v>151</v>
      </c>
      <c r="G2" t="s">
        <v>151</v>
      </c>
      <c r="H2" t="s">
        <v>151</v>
      </c>
      <c r="I2" t="s">
        <v>151</v>
      </c>
      <c r="J2">
        <v>0</v>
      </c>
    </row>
    <row r="3" ht="109.2" spans="1:10">
      <c r="A3" t="s">
        <v>152</v>
      </c>
      <c r="B3" s="3" t="s">
        <v>147</v>
      </c>
      <c r="C3" s="1" t="s">
        <v>148</v>
      </c>
      <c r="D3" s="1" t="s">
        <v>149</v>
      </c>
      <c r="E3" s="1" t="s">
        <v>153</v>
      </c>
      <c r="F3" t="s">
        <v>151</v>
      </c>
      <c r="G3" t="s">
        <v>151</v>
      </c>
      <c r="H3" t="s">
        <v>151</v>
      </c>
      <c r="I3" t="s">
        <v>151</v>
      </c>
      <c r="J3">
        <v>0</v>
      </c>
    </row>
    <row r="4" ht="109.2" spans="1:10">
      <c r="A4" t="s">
        <v>9</v>
      </c>
      <c r="B4" s="3" t="s">
        <v>154</v>
      </c>
      <c r="C4" s="1" t="s">
        <v>155</v>
      </c>
      <c r="D4" s="1" t="s">
        <v>156</v>
      </c>
      <c r="E4" s="1" t="s">
        <v>157</v>
      </c>
      <c r="G4" t="s">
        <v>151</v>
      </c>
      <c r="H4" t="s">
        <v>151</v>
      </c>
      <c r="I4" t="s">
        <v>151</v>
      </c>
      <c r="J4">
        <v>83</v>
      </c>
    </row>
    <row r="5" ht="140.4" spans="1:10">
      <c r="A5" t="s">
        <v>158</v>
      </c>
      <c r="B5" s="3" t="s">
        <v>154</v>
      </c>
      <c r="C5" s="1" t="s">
        <v>159</v>
      </c>
      <c r="D5" s="1" t="s">
        <v>160</v>
      </c>
      <c r="E5" s="1" t="s">
        <v>161</v>
      </c>
      <c r="F5" t="s">
        <v>111</v>
      </c>
      <c r="G5" t="s">
        <v>61</v>
      </c>
      <c r="H5" t="s">
        <v>151</v>
      </c>
      <c r="I5" t="s">
        <v>151</v>
      </c>
      <c r="J5">
        <v>83</v>
      </c>
    </row>
    <row r="6" ht="140.4" spans="1:10">
      <c r="A6" t="s">
        <v>162</v>
      </c>
      <c r="B6" s="3" t="s">
        <v>163</v>
      </c>
      <c r="C6" s="1" t="s">
        <v>164</v>
      </c>
      <c r="D6" s="1" t="s">
        <v>165</v>
      </c>
      <c r="E6" s="1" t="s">
        <v>166</v>
      </c>
      <c r="F6" t="s">
        <v>111</v>
      </c>
      <c r="G6" t="s">
        <v>61</v>
      </c>
      <c r="H6" t="s">
        <v>151</v>
      </c>
      <c r="I6" t="s">
        <v>151</v>
      </c>
      <c r="J6">
        <v>83</v>
      </c>
    </row>
    <row r="7" ht="140.4" spans="1:10">
      <c r="A7" t="s">
        <v>167</v>
      </c>
      <c r="B7" s="3" t="s">
        <v>163</v>
      </c>
      <c r="C7" s="1" t="s">
        <v>168</v>
      </c>
      <c r="D7" s="1" t="s">
        <v>169</v>
      </c>
      <c r="E7" s="1" t="s">
        <v>170</v>
      </c>
      <c r="F7" t="s">
        <v>171</v>
      </c>
      <c r="G7" t="s">
        <v>61</v>
      </c>
      <c r="H7" t="s">
        <v>151</v>
      </c>
      <c r="I7">
        <v>1</v>
      </c>
      <c r="J7">
        <v>83</v>
      </c>
    </row>
    <row r="8" ht="140.4" spans="1:10">
      <c r="A8" t="s">
        <v>172</v>
      </c>
      <c r="B8" s="3" t="s">
        <v>163</v>
      </c>
      <c r="C8" s="1" t="s">
        <v>173</v>
      </c>
      <c r="D8" s="1" t="s">
        <v>174</v>
      </c>
      <c r="E8" s="1" t="s">
        <v>175</v>
      </c>
      <c r="F8" t="s">
        <v>171</v>
      </c>
      <c r="G8" t="s">
        <v>61</v>
      </c>
      <c r="H8" t="s">
        <v>151</v>
      </c>
      <c r="I8">
        <v>1</v>
      </c>
      <c r="J8">
        <v>83</v>
      </c>
    </row>
    <row r="9" ht="171.6" spans="1:10">
      <c r="A9" t="s">
        <v>176</v>
      </c>
      <c r="B9" s="3" t="s">
        <v>177</v>
      </c>
      <c r="C9" s="1" t="s">
        <v>178</v>
      </c>
      <c r="D9" s="1" t="s">
        <v>179</v>
      </c>
      <c r="E9" s="1" t="s">
        <v>180</v>
      </c>
      <c r="F9" t="s">
        <v>181</v>
      </c>
      <c r="G9" t="s">
        <v>61</v>
      </c>
      <c r="H9" t="s">
        <v>151</v>
      </c>
      <c r="I9">
        <v>1</v>
      </c>
      <c r="J9">
        <v>83</v>
      </c>
    </row>
    <row r="10" ht="171.6" spans="1:10">
      <c r="A10" t="s">
        <v>182</v>
      </c>
      <c r="B10" s="3" t="s">
        <v>177</v>
      </c>
      <c r="C10" s="1" t="s">
        <v>183</v>
      </c>
      <c r="D10" s="1" t="s">
        <v>184</v>
      </c>
      <c r="E10" s="1" t="s">
        <v>185</v>
      </c>
      <c r="F10" t="s">
        <v>181</v>
      </c>
      <c r="G10" t="s">
        <v>61</v>
      </c>
      <c r="H10" t="s">
        <v>151</v>
      </c>
      <c r="I10">
        <v>2</v>
      </c>
      <c r="J10">
        <v>83</v>
      </c>
    </row>
    <row r="11" ht="171.6" spans="1:10">
      <c r="A11" t="s">
        <v>186</v>
      </c>
      <c r="B11" s="3" t="s">
        <v>177</v>
      </c>
      <c r="C11" s="1" t="s">
        <v>187</v>
      </c>
      <c r="D11" s="1" t="s">
        <v>188</v>
      </c>
      <c r="E11" s="1" t="s">
        <v>189</v>
      </c>
      <c r="F11" t="s">
        <v>190</v>
      </c>
      <c r="G11" t="s">
        <v>61</v>
      </c>
      <c r="H11" t="s">
        <v>151</v>
      </c>
      <c r="I11">
        <v>2</v>
      </c>
      <c r="J11">
        <v>83</v>
      </c>
    </row>
    <row r="12" ht="218.4" spans="1:10">
      <c r="A12" t="s">
        <v>191</v>
      </c>
      <c r="B12" s="3" t="s">
        <v>177</v>
      </c>
      <c r="C12" s="1" t="s">
        <v>192</v>
      </c>
      <c r="D12" s="1" t="s">
        <v>193</v>
      </c>
      <c r="E12" s="1" t="s">
        <v>193</v>
      </c>
      <c r="F12" t="s">
        <v>190</v>
      </c>
      <c r="G12" t="s">
        <v>61</v>
      </c>
      <c r="H12" s="1" t="s">
        <v>194</v>
      </c>
      <c r="I12">
        <v>2</v>
      </c>
      <c r="J12">
        <v>170</v>
      </c>
    </row>
    <row r="13" ht="171.6" spans="1:10">
      <c r="A13" t="s">
        <v>195</v>
      </c>
      <c r="B13" s="3" t="s">
        <v>177</v>
      </c>
      <c r="C13" s="1" t="s">
        <v>196</v>
      </c>
      <c r="D13" s="1" t="s">
        <v>196</v>
      </c>
      <c r="E13" s="1" t="s">
        <v>196</v>
      </c>
      <c r="F13" t="s">
        <v>190</v>
      </c>
      <c r="G13" s="1" t="s">
        <v>197</v>
      </c>
      <c r="H13" s="1" t="s">
        <v>198</v>
      </c>
      <c r="I13">
        <v>3</v>
      </c>
      <c r="J13">
        <v>355</v>
      </c>
    </row>
    <row r="14" ht="390" spans="1:10">
      <c r="A14" t="s">
        <v>199</v>
      </c>
      <c r="B14" s="3" t="s">
        <v>177</v>
      </c>
      <c r="C14" s="1" t="s">
        <v>200</v>
      </c>
      <c r="D14" s="1" t="s">
        <v>201</v>
      </c>
      <c r="E14" s="1" t="s">
        <v>201</v>
      </c>
      <c r="F14" t="s">
        <v>190</v>
      </c>
      <c r="G14" s="1" t="s">
        <v>202</v>
      </c>
      <c r="H14" s="1" t="s">
        <v>203</v>
      </c>
      <c r="I14">
        <v>3</v>
      </c>
      <c r="J14">
        <v>710</v>
      </c>
    </row>
    <row r="15" ht="409.5" spans="1:10">
      <c r="A15" t="s">
        <v>204</v>
      </c>
      <c r="B15" s="3" t="s">
        <v>177</v>
      </c>
      <c r="C15" s="1" t="s">
        <v>205</v>
      </c>
      <c r="D15" s="1" t="s">
        <v>205</v>
      </c>
      <c r="E15" s="1" t="s">
        <v>205</v>
      </c>
      <c r="F15" t="s">
        <v>190</v>
      </c>
      <c r="G15" s="1" t="s">
        <v>202</v>
      </c>
      <c r="H15" s="1" t="s">
        <v>206</v>
      </c>
      <c r="I15">
        <v>4</v>
      </c>
      <c r="J15">
        <v>1070</v>
      </c>
    </row>
    <row r="16" ht="409.5" spans="1:10">
      <c r="A16" t="s">
        <v>207</v>
      </c>
      <c r="B16" s="3" t="s">
        <v>177</v>
      </c>
      <c r="C16" s="1" t="s">
        <v>208</v>
      </c>
      <c r="D16" s="1" t="s">
        <v>208</v>
      </c>
      <c r="E16" s="1" t="s">
        <v>208</v>
      </c>
      <c r="F16" t="s">
        <v>190</v>
      </c>
      <c r="G16" s="1" t="s">
        <v>202</v>
      </c>
      <c r="H16" s="1" t="s">
        <v>206</v>
      </c>
      <c r="I16">
        <v>4</v>
      </c>
      <c r="J16">
        <f>(4*360)-10</f>
        <v>1430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6"/>
  <sheetViews>
    <sheetView topLeftCell="A4" workbookViewId="0">
      <selection activeCell="A16" sqref="A16"/>
    </sheetView>
  </sheetViews>
  <sheetFormatPr defaultColWidth="8.75" defaultRowHeight="15.6"/>
  <sheetData>
    <row r="1" spans="1:1">
      <c r="A1" t="s">
        <v>46</v>
      </c>
    </row>
    <row r="2" spans="1:1">
      <c r="A2" t="s">
        <v>209</v>
      </c>
    </row>
    <row r="3" ht="46.8" spans="1:1">
      <c r="A3" s="1" t="s">
        <v>210</v>
      </c>
    </row>
    <row r="4" spans="1:1">
      <c r="A4" t="s">
        <v>211</v>
      </c>
    </row>
    <row r="5" spans="1:1">
      <c r="A5" t="s">
        <v>212</v>
      </c>
    </row>
    <row r="6" spans="1:1">
      <c r="A6" t="s">
        <v>209</v>
      </c>
    </row>
    <row r="8" spans="1:1">
      <c r="A8" t="s">
        <v>213</v>
      </c>
    </row>
    <row r="9" spans="1:1">
      <c r="A9" t="s">
        <v>214</v>
      </c>
    </row>
    <row r="10" spans="1:1">
      <c r="A10" t="s">
        <v>215</v>
      </c>
    </row>
    <row r="11" spans="1:1">
      <c r="A11" t="s">
        <v>216</v>
      </c>
    </row>
    <row r="12" spans="1:1">
      <c r="A12" t="s">
        <v>217</v>
      </c>
    </row>
    <row r="13" spans="1:1">
      <c r="A13" t="s">
        <v>218</v>
      </c>
    </row>
    <row r="14" spans="1:1">
      <c r="A14" t="s">
        <v>219</v>
      </c>
    </row>
    <row r="15" spans="1:1">
      <c r="A15" t="s">
        <v>220</v>
      </c>
    </row>
    <row r="16" spans="1:1">
      <c r="A16" t="s">
        <v>221</v>
      </c>
    </row>
  </sheetData>
  <sortState ref="A8:A14">
    <sortCondition ref="A14"/>
  </sortState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Grading form</vt:lpstr>
      <vt:lpstr>Criteria</vt:lpstr>
      <vt:lpstr>Sheet4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kongjunim</dc:creator>
  <cp:lastModifiedBy>kongjunim</cp:lastModifiedBy>
  <dcterms:created xsi:type="dcterms:W3CDTF">2018-04-01T16:51:00Z</dcterms:created>
  <dcterms:modified xsi:type="dcterms:W3CDTF">2018-11-19T20:34:43Z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1033-10.2.0.6020</vt:lpwstr>
  </property>
</Properties>
</file>